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76\"/>
    </mc:Choice>
  </mc:AlternateContent>
  <bookViews>
    <workbookView xWindow="0" yWindow="0" windowWidth="19200" windowHeight="7800"/>
  </bookViews>
  <sheets>
    <sheet name="Мои данные" sheetId="1" r:id="rId1"/>
  </sheets>
  <definedNames>
    <definedName name="Print_Area" localSheetId="0">'Мои данные'!$A$1:$L$28</definedName>
    <definedName name="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L22" i="1" l="1"/>
  <c r="L16" i="1" l="1"/>
  <c r="L18" i="1" l="1"/>
  <c r="L17" i="1"/>
  <c r="L15" i="1"/>
  <c r="F15" i="1"/>
  <c r="L20" i="1" l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<sst xmlns="http://schemas.openxmlformats.org/spreadsheetml/2006/main" count="27" uniqueCount="27">
  <si>
    <t>№ пп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</si>
  <si>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</si>
  <si>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</si>
  <si>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</si>
  <si>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</si>
  <si>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</si>
  <si>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тыс.руб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</si>
  <si>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</si>
  <si>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</si>
  <si>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</si>
  <si>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</si>
  <si>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</si>
  <si>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>Составил: Инженер 1 категории</t>
  </si>
  <si>
    <t>А.Н.Чижова</t>
  </si>
  <si>
    <t>Кабельные линии напряжением до 35 кВ с интервалами протяженности: свыше 100 до 500 м</t>
  </si>
  <si>
    <r>
      <t xml:space="preserve">СБЦП07-17-2
</t>
    </r>
    <r>
      <rPr>
        <i/>
        <sz val="11"/>
        <rFont val="Arial"/>
        <family val="2"/>
        <charset val="204"/>
      </rPr>
      <t xml:space="preserve"> "Коммунальные инженерные сети и сооружения (2012 г.)"</t>
    </r>
  </si>
  <si>
    <t xml:space="preserve">гл2.4 п/п 2.8.1.1. </t>
  </si>
  <si>
    <t>Итого затраты по смете в базовом уровне цен КЛ-0,4 кВ</t>
  </si>
  <si>
    <t>Итого затраты по смете в базовом уровне цен ИТОГО</t>
  </si>
  <si>
    <t xml:space="preserve">Письмо Минстроя РФ № 46012-ИФ/09 от 25.10.2021 (К=4,75) </t>
  </si>
  <si>
    <t>Итоги по смете в ценах 4 кв. 2021 г</t>
  </si>
  <si>
    <t>ИТОГО с индексом дефлятором на 2022 г - 1,051</t>
  </si>
  <si>
    <t xml:space="preserve">                                   КЛ-10 кВ(длина 100 м)</t>
  </si>
  <si>
    <t>7,763+0,042*100</t>
  </si>
  <si>
    <t xml:space="preserve"> М_000-11-1-02.32-2598 Реконструкция КЛ-10 кВ РП4 - ТП246  в г.Архангельске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специализированный застройщик «ГорСтрой», 07-205/21 от 26.04.21)</t>
  </si>
  <si>
    <t>Усложняющие коэф-ты (к=1,4 на усложнение; к=1,1 на переходы; К=1,2 на траншеи, 1,3- 2 кабеля)</t>
  </si>
  <si>
    <t>1,2*1,4*0,9*1,3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</si>
</sst>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color rgb="FF000000"/>
      <name val="Arial Cyr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4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22" applyFont="1">
      <alignment horizontal="left" vertical="top"/>
    </xf>
    <xf numFmtId="0" fontId="7" fillId="0" borderId="0" xfId="0" applyFont="1" applyAlignment="1">
      <alignment horizontal="left" inden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 vertical="top" wrapText="1"/>
    </xf>
    <xf numFmtId="164" fontId="7" fillId="0" borderId="1" xfId="5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right"/>
    </xf>
    <xf numFmtId="165" fontId="7" fillId="0" borderId="0" xfId="0" applyNumberFormat="1" applyFont="1"/>
    <xf numFmtId="10" fontId="7" fillId="0" borderId="1" xfId="0" applyNumberFormat="1" applyFont="1" applyBorder="1" applyAlignment="1">
      <alignment horizontal="center" vertical="top" wrapText="1"/>
    </xf>
    <xf numFmtId="166" fontId="7" fillId="0" borderId="1" xfId="5" applyNumberFormat="1" applyFont="1" applyBorder="1" applyAlignment="1">
      <alignment horizontal="right" vertical="top" wrapText="1"/>
    </xf>
    <xf numFmtId="164" fontId="6" fillId="0" borderId="0" xfId="0" applyNumberFormat="1" applyFont="1" applyAlignment="1">
      <alignment vertical="top" wrapText="1"/>
    </xf>
    <xf numFmtId="166" fontId="7" fillId="2" borderId="1" xfId="5" applyNumberFormat="1" applyFont="1" applyFill="1" applyBorder="1" applyAlignment="1">
      <alignment horizontal="right" vertical="top" wrapText="1"/>
    </xf>
    <xf numFmtId="165" fontId="7" fillId="2" borderId="1" xfId="5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7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7" fillId="0" borderId="0" xfId="0" applyFont="1" applyAlignment="1">
      <alignment horizontal="center"/>
    </xf>
    <xf numFmtId="0" fontId="8" fillId="0" borderId="2" xfId="21" applyFont="1" applyBorder="1" applyAlignment="1">
      <alignment horizontal="center" vertical="top" wrapText="1"/>
    </xf>
    <xf numFmtId="0" fontId="7" fillId="0" borderId="2" xfId="21" applyFont="1" applyBorder="1" applyAlignment="1">
      <alignment horizontal="left" vertical="top" wrapText="1"/>
    </xf>
    <xf numFmtId="0" fontId="7" fillId="0" borderId="0" xfId="21" applyFont="1" applyBorder="1" applyAlignment="1">
      <alignment horizontal="left" vertical="top" wrapText="1"/>
    </xf>
    <xf numFmtId="0" fontId="7" fillId="0" borderId="4" xfId="5" applyFont="1" applyBorder="1" applyAlignment="1">
      <alignment horizontal="left" vertical="top" wrapText="1"/>
    </xf>
    <xf numFmtId="0" fontId="7" fillId="0" borderId="5" xfId="5" applyFont="1" applyBorder="1" applyAlignment="1">
      <alignment horizontal="left" vertical="top" wrapText="1"/>
    </xf>
    <xf numFmtId="0" fontId="7" fillId="0" borderId="6" xfId="5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showGridLines="0" tabSelected="1" zoomScale="80" zoomScaleNormal="80" workbookViewId="0">
      <selection activeCell="M18" sqref="M18"/>
    </sheetView>
  </sheetViews>
  <sheetFormatPr defaultRowHeight="15" x14ac:dyDescent="0.2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 x14ac:dyDescent="0.2">
      <c r="A1" s="36"/>
      <c r="B1" s="36"/>
      <c r="C1" s="36"/>
      <c r="D1" s="36"/>
      <c r="L1" s="2" t="s">
        <v>1</v>
      </c>
    </row>
    <row r="2" spans="1:17" x14ac:dyDescent="0.2">
      <c r="A2" s="41"/>
      <c r="B2" s="41"/>
      <c r="C2" s="41"/>
      <c r="D2" s="41"/>
    </row>
    <row r="3" spans="1:17" ht="18" x14ac:dyDescent="0.25">
      <c r="A3" s="37" t="s">
        <v>11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7" x14ac:dyDescent="0.2">
      <c r="A4" s="38" t="s">
        <v>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7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7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7" ht="48" customHeight="1" x14ac:dyDescent="0.2">
      <c r="A7" s="39" t="s">
        <v>24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</row>
    <row r="8" spans="1:17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7" x14ac:dyDescent="0.2">
      <c r="A9" s="3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7" x14ac:dyDescent="0.2">
      <c r="A10" s="8"/>
      <c r="B10" s="3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7" ht="15.75" x14ac:dyDescent="0.25">
      <c r="A11" s="3"/>
      <c r="B11" s="3"/>
      <c r="C11" s="4"/>
      <c r="D11" s="4"/>
      <c r="E11" s="4"/>
      <c r="F11" s="4"/>
      <c r="G11" s="4"/>
      <c r="H11" s="4"/>
      <c r="I11" s="4"/>
      <c r="J11" s="4"/>
      <c r="K11" s="4"/>
      <c r="L11" s="23" t="s">
        <v>6</v>
      </c>
    </row>
    <row r="12" spans="1:17" s="6" customFormat="1" ht="121.5" customHeight="1" x14ac:dyDescent="0.2">
      <c r="A12" s="5" t="s">
        <v>0</v>
      </c>
      <c r="B12" s="5" t="s">
        <v>2</v>
      </c>
      <c r="C12" s="5" t="s">
        <v>3</v>
      </c>
      <c r="D12" s="5" t="s">
        <v>4</v>
      </c>
      <c r="E12" s="5"/>
      <c r="F12" s="5"/>
      <c r="G12" s="5"/>
      <c r="H12" s="5"/>
      <c r="I12" s="5"/>
      <c r="J12" s="5"/>
      <c r="K12" s="5"/>
      <c r="L12" s="5" t="s">
        <v>5</v>
      </c>
    </row>
    <row r="13" spans="1:17" x14ac:dyDescent="0.2">
      <c r="A13" s="12">
        <v>1</v>
      </c>
      <c r="B13" s="12">
        <v>2</v>
      </c>
      <c r="C13" s="12">
        <v>3</v>
      </c>
      <c r="D13" s="12">
        <v>4</v>
      </c>
      <c r="E13" s="12"/>
      <c r="F13" s="12"/>
      <c r="G13" s="12"/>
      <c r="H13" s="12"/>
      <c r="I13" s="12"/>
      <c r="J13" s="12"/>
      <c r="K13" s="12"/>
      <c r="L13" s="12">
        <v>5</v>
      </c>
    </row>
    <row r="14" spans="1:17" s="9" customFormat="1" ht="21" customHeight="1" x14ac:dyDescent="0.2">
      <c r="A14" s="30" t="s">
        <v>22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7"/>
      <c r="N14" s="7"/>
      <c r="O14" s="7"/>
      <c r="P14" s="7"/>
      <c r="Q14" s="7"/>
    </row>
    <row r="15" spans="1:17" ht="45" x14ac:dyDescent="0.2">
      <c r="A15" s="13">
        <v>1</v>
      </c>
      <c r="B15" s="14" t="s">
        <v>14</v>
      </c>
      <c r="C15" s="14" t="s">
        <v>15</v>
      </c>
      <c r="D15" s="25" t="s">
        <v>23</v>
      </c>
      <c r="E15" s="15">
        <v>1</v>
      </c>
      <c r="F15" s="15" t="str">
        <f ca="1">IF(INDIRECT("J" &amp; ROW())="текущие цены", IF(INDIRECT("G" &amp; ROW())="", "0", "0"), IF(INDIRECT("G" &amp; ROW())="", "7763","7763"))</f>
        <v>7763</v>
      </c>
      <c r="G15" s="15"/>
      <c r="H15" s="15"/>
      <c r="I15" s="15"/>
      <c r="J15" s="15" t="s">
        <v>7</v>
      </c>
      <c r="K15" s="15"/>
      <c r="L15" s="16">
        <f>7.763+0.042*100</f>
        <v>11.963000000000001</v>
      </c>
      <c r="M15" s="7"/>
      <c r="N15" s="7"/>
      <c r="O15" s="7"/>
      <c r="P15" s="7"/>
      <c r="Q15" s="7"/>
    </row>
    <row r="16" spans="1:17" ht="45" x14ac:dyDescent="0.2">
      <c r="A16" s="17"/>
      <c r="B16" s="18" t="s">
        <v>25</v>
      </c>
      <c r="C16" s="18" t="s">
        <v>16</v>
      </c>
      <c r="D16" s="19" t="s">
        <v>26</v>
      </c>
      <c r="E16" s="19"/>
      <c r="F16" s="19"/>
      <c r="G16" s="19"/>
      <c r="H16" s="19"/>
      <c r="I16" s="19"/>
      <c r="J16" s="19"/>
      <c r="K16" s="19"/>
      <c r="L16" s="20">
        <f>1.2*1.4*0.9*1.3</f>
        <v>1.9656</v>
      </c>
      <c r="M16" s="7"/>
      <c r="N16" s="7"/>
      <c r="O16" s="7"/>
      <c r="P16" s="7"/>
      <c r="Q16" s="7"/>
    </row>
    <row r="17" spans="1:17" x14ac:dyDescent="0.2">
      <c r="A17" s="32" t="s">
        <v>17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21">
        <f>L15*L16</f>
        <v>23.514472800000004</v>
      </c>
      <c r="M17" s="7"/>
      <c r="N17" s="7"/>
      <c r="O17" s="7"/>
      <c r="P17" s="7"/>
      <c r="Q17" s="7"/>
    </row>
    <row r="18" spans="1:17" x14ac:dyDescent="0.2">
      <c r="A18" s="32" t="s">
        <v>18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21">
        <f>L17</f>
        <v>23.514472800000004</v>
      </c>
      <c r="M18" s="7"/>
      <c r="N18" s="7"/>
      <c r="O18" s="7"/>
      <c r="P18" s="7"/>
      <c r="Q18" s="7"/>
    </row>
    <row r="19" spans="1:17" x14ac:dyDescent="0.2">
      <c r="A19" s="42" t="s">
        <v>19</v>
      </c>
      <c r="B19" s="43"/>
      <c r="C19" s="43"/>
      <c r="D19" s="44"/>
      <c r="E19" s="22"/>
      <c r="F19" s="22"/>
      <c r="G19" s="22"/>
      <c r="H19" s="22"/>
      <c r="I19" s="22"/>
      <c r="J19" s="22"/>
      <c r="K19" s="22"/>
      <c r="L19" s="21">
        <v>4.75</v>
      </c>
      <c r="M19" s="7"/>
      <c r="N19" s="7"/>
      <c r="O19" s="7"/>
      <c r="P19" s="7"/>
      <c r="Q19" s="7"/>
    </row>
    <row r="20" spans="1:17" x14ac:dyDescent="0.2">
      <c r="A20" s="34" t="s">
        <v>20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28">
        <f>L18*L19</f>
        <v>111.69374580000002</v>
      </c>
      <c r="M20" s="7"/>
      <c r="N20" s="27"/>
      <c r="O20" s="7"/>
      <c r="P20" s="7"/>
      <c r="Q20" s="7"/>
    </row>
    <row r="21" spans="1:17" x14ac:dyDescent="0.2">
      <c r="A21" s="34" t="s">
        <v>21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29">
        <v>117.3901</v>
      </c>
      <c r="M21" s="7"/>
      <c r="N21" s="27"/>
      <c r="O21" s="7"/>
      <c r="P21" s="7"/>
      <c r="Q21" s="7"/>
    </row>
    <row r="22" spans="1:17" x14ac:dyDescent="0.2">
      <c r="A22" s="32" t="s">
        <v>10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26">
        <f>L23-L21</f>
        <v>23.478020000000001</v>
      </c>
      <c r="M22" s="7"/>
      <c r="N22" s="7"/>
      <c r="O22" s="7"/>
      <c r="P22" s="7"/>
      <c r="Q22" s="7"/>
    </row>
    <row r="23" spans="1:17" x14ac:dyDescent="0.2">
      <c r="A23" s="34" t="s">
        <v>8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29">
        <v>140.86812</v>
      </c>
      <c r="M23" s="7"/>
      <c r="N23" s="7"/>
      <c r="O23" s="7"/>
      <c r="P23" s="7"/>
      <c r="Q23" s="7"/>
    </row>
    <row r="24" spans="1:17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24"/>
      <c r="M24" s="8"/>
      <c r="N24" s="9"/>
      <c r="O24" s="9"/>
      <c r="P24" s="9"/>
      <c r="Q24" s="9"/>
    </row>
    <row r="25" spans="1:17" x14ac:dyDescent="0.2">
      <c r="A25" s="3"/>
      <c r="B25" s="3" t="s">
        <v>12</v>
      </c>
      <c r="C25" s="3" t="s">
        <v>13</v>
      </c>
      <c r="D25" s="3"/>
      <c r="E25" s="3"/>
      <c r="F25" s="3"/>
      <c r="G25" s="3"/>
      <c r="H25" s="3"/>
      <c r="I25" s="3"/>
      <c r="J25" s="3"/>
      <c r="K25" s="3"/>
      <c r="L25" s="3"/>
    </row>
    <row r="26" spans="1:17" x14ac:dyDescent="0.2">
      <c r="B26" s="3"/>
      <c r="C26" s="10"/>
      <c r="D26" s="3"/>
      <c r="E26" s="3"/>
      <c r="F26" s="3"/>
      <c r="G26" s="3"/>
      <c r="H26" s="3"/>
      <c r="I26" s="3"/>
      <c r="J26" s="3"/>
      <c r="K26" s="3"/>
      <c r="L26" s="3"/>
    </row>
    <row r="27" spans="1:17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7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</sheetData>
  <mergeCells count="14">
    <mergeCell ref="A22:K22"/>
    <mergeCell ref="A23:K23"/>
    <mergeCell ref="A17:K17"/>
    <mergeCell ref="A19:D19"/>
    <mergeCell ref="A20:K20"/>
    <mergeCell ref="A14:L14"/>
    <mergeCell ref="A18:K18"/>
    <mergeCell ref="A21:K21"/>
    <mergeCell ref="A1:D1"/>
    <mergeCell ref="A3:L3"/>
    <mergeCell ref="A4:L4"/>
    <mergeCell ref="A7:L7"/>
    <mergeCell ref="C10:L10"/>
    <mergeCell ref="A2:D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Фудула Екатерина Вадимовна</cp:lastModifiedBy>
  <cp:lastPrinted>2020-12-29T10:22:46Z</cp:lastPrinted>
  <dcterms:created xsi:type="dcterms:W3CDTF">2007-02-21T08:42:24Z</dcterms:created>
  <dcterms:modified xsi:type="dcterms:W3CDTF">2022-09-15T07:24:26Z</dcterms:modified>
</cp:coreProperties>
</file>